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 " sheetId="1" r:id="rId1"/>
  </sheets>
  <definedNames>
    <definedName name="_xlnm.Print_Area" localSheetId="0">'VC IMAG '!$A$1:$G$39</definedName>
    <definedName name="_xlnm.Print_Titles" localSheetId="0">'VC IMAG '!$6:$6</definedName>
  </definedNames>
  <calcPr fullCalcOnLoad="1"/>
</workbook>
</file>

<file path=xl/sharedStrings.xml><?xml version="1.0" encoding="utf-8"?>
<sst xmlns="http://schemas.openxmlformats.org/spreadsheetml/2006/main" count="42" uniqueCount="42">
  <si>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</si>
  <si>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</si>
  <si>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</si>
  <si>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</si>
  <si>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</si>
  <si>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</si>
  <si>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</si>
  <si>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</si>
  <si>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</si>
  <si>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NEURORAD SRL</t>
  </si>
  <si>
    <t>SC CENTRUL MEDICAL SFANTA MARIA SRL</t>
  </si>
  <si>
    <t>SC RMN DETECT SRL</t>
  </si>
  <si>
    <t>SC SI-DI GRUP SRL</t>
  </si>
  <si>
    <t>SC SELFMED CLINIQUE SRL</t>
  </si>
  <si>
    <t>SC MED LIFE SA</t>
  </si>
  <si>
    <t>ASOCIATIA ONCOHELP</t>
  </si>
  <si>
    <t>TOTAL PUNCTAJ CRITERIU EVALUARE</t>
  </si>
  <si>
    <t>TOTAL PUNCTAJ CRITERIU DISPONIBILITATE</t>
  </si>
  <si>
    <t>SPITALUL CLINIC DE URGENTA PENTRU COPII LOUIS TURCANU TIMISOARA</t>
  </si>
  <si>
    <t>SPITALUL ORASENESC SANNICOLAU MARE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</si>
  <si>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</si>
  <si>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</si>
  <si>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</si>
  <si>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</si>
  <si>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</si>
  <si>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</si>
  <si>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MATERNA CARE SRL</t>
  </si>
  <si>
    <t>CENTRALIZATOR SERVICII PARACLINICE- NR.PUNCTE, VALOAREA PUNCTULUI, VALORI CONTRACT</t>
  </si>
  <si>
    <t>RADIOLOGIE- IMAGISTICA MEDICALA</t>
  </si>
  <si>
    <t>SCM NEUROMED - PUNCT DE LUCRU 16 DECEMBRIE 1989 NR. 43</t>
  </si>
  <si>
    <t>SCM NEUROMED - PUNCT DE LUCRU L.REBREANU NR. 104</t>
  </si>
  <si>
    <t>SC BIRSASTEANU IMAGING SOLUTIONS SRL</t>
  </si>
  <si>
    <t>SC MEDICI'S SRL</t>
  </si>
  <si>
    <t>SC CENTRUL DE RADIOIMAGISTICA BIRSASTEANU SRL- PUNCT DE LUCRU STR.VIDRIGHIN</t>
  </si>
  <si>
    <t>SC CENTRUL DE RADIOIMAGISTICA BIRSASTEANU SRL- PUNCT DE LUCRU SANNICOLAU MARE</t>
  </si>
  <si>
    <t>SC CENTRUL DE RADIOIMAGISTICA BIRSASTEANU SRL- PUNCT DE LUCRU LUGOJ</t>
  </si>
  <si>
    <t>SPITALUL MUNICIPAL THEODOR ANDREI LUGOJ</t>
  </si>
  <si>
    <t>SPITALUL DR. KARL DIEL JIMBOLIA</t>
  </si>
  <si>
    <t>SPITALUL CLINIC MUNICIPAL DE URGENTA TIMISOARA</t>
  </si>
  <si>
    <t>SPITALUL CLINIC DE BOLI INFECTIOASE SI PNEUMOFTIZIOLOGIE DR.VICTOR BABAES TIMISOARA</t>
  </si>
  <si>
    <t>SC CENTRUL MEDICAL ORTOPEDICS SRL</t>
  </si>
  <si>
    <t xml:space="preserve">TOTAL VALOARE IANUARIE 2022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</si>
</sst>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0.00000"/>
  </numFmts>
  <fonts count="47">
    <font>
      <sz val="10"/>
      <name val="Arial"/>
      <family val="0"/>
    </font>
    <font>
      <sz val="1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right"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9" fillId="0" borderId="11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75" zoomScalePageLayoutView="0" workbookViewId="0" topLeftCell="A1">
      <pane xSplit="2" topLeftCell="C1" activePane="topRight" state="frozen"/>
      <selection pane="topLeft" activeCell="A2" sqref="A2"/>
      <selection pane="topRight" activeCell="H37" sqref="H37"/>
    </sheetView>
  </sheetViews>
  <sheetFormatPr defaultColWidth="9.140625" defaultRowHeight="12.75"/>
  <cols>
    <col min="1" max="1" width="10.8515625" style="16" customWidth="1"/>
    <col min="2" max="2" width="45.28125" style="16" customWidth="1"/>
    <col min="3" max="3" width="21.00390625" style="16" customWidth="1"/>
    <col min="4" max="4" width="21.00390625" style="2" customWidth="1"/>
    <col min="5" max="5" width="21.7109375" style="2" customWidth="1"/>
    <col min="6" max="6" width="20.00390625" style="2" customWidth="1"/>
    <col min="7" max="7" width="20.7109375" style="2" customWidth="1"/>
    <col min="8" max="16384" width="9.140625" style="16" customWidth="1"/>
  </cols>
  <sheetData>
    <row r="1" ht="24.75" customHeight="1">
      <c r="B1" s="17"/>
    </row>
    <row r="2" spans="1:7" s="13" customFormat="1" ht="24" customHeight="1">
      <c r="A2" s="18" t="s">
        <v>27</v>
      </c>
      <c r="B2" s="17"/>
      <c r="C2" s="16"/>
      <c r="D2" s="2"/>
      <c r="E2" s="2"/>
      <c r="F2" s="19"/>
      <c r="G2" s="3"/>
    </row>
    <row r="3" spans="1:7" s="13" customFormat="1" ht="22.5" customHeight="1">
      <c r="A3" s="18" t="s">
        <v>28</v>
      </c>
      <c r="B3" s="20"/>
      <c r="C3" s="20"/>
      <c r="D3" s="19"/>
      <c r="E3" s="19"/>
      <c r="F3" s="19"/>
      <c r="G3" s="3"/>
    </row>
    <row r="4" spans="1:6" ht="19.5">
      <c r="A4" s="21"/>
      <c r="B4" s="21"/>
      <c r="C4" s="21"/>
      <c r="D4" s="22"/>
      <c r="E4" s="22"/>
      <c r="F4" s="22"/>
    </row>
    <row r="5" spans="3:7" ht="33" customHeight="1">
      <c r="C5" s="23" t="s">
        <v>24</v>
      </c>
      <c r="D5" s="24"/>
      <c r="E5" s="23" t="s">
        <v>25</v>
      </c>
      <c r="F5" s="24"/>
      <c r="G5" s="4"/>
    </row>
    <row r="6" spans="1:7" ht="110.25" customHeight="1">
      <c r="A6" s="25" t="s">
        <v>0</v>
      </c>
      <c r="B6" s="26" t="s">
        <v>1</v>
      </c>
      <c r="C6" s="25" t="s">
        <v>2</v>
      </c>
      <c r="D6" s="27" t="s">
        <v>3</v>
      </c>
      <c r="E6" s="25" t="s">
        <v>6</v>
      </c>
      <c r="F6" s="28" t="s">
        <v>4</v>
      </c>
      <c r="G6" s="5" t="s">
        <v>41</v>
      </c>
    </row>
    <row r="7" spans="1:7" ht="45" customHeight="1">
      <c r="A7" s="29">
        <v>1</v>
      </c>
      <c r="B7" s="15" t="s">
        <v>11</v>
      </c>
      <c r="C7" s="1">
        <v>353.83000000000004</v>
      </c>
      <c r="D7" s="1">
        <f>C7*$C$34</f>
        <v>40819.63730857965</v>
      </c>
      <c r="E7" s="1">
        <v>0</v>
      </c>
      <c r="F7" s="1">
        <f>E7*$F$34</f>
        <v>0</v>
      </c>
      <c r="G7" s="1">
        <f aca="true" t="shared" si="0" ref="G7:G30">D7+F7</f>
        <v>40819.63730857965</v>
      </c>
    </row>
    <row r="8" spans="1:7" ht="55.5" customHeight="1">
      <c r="A8" s="29">
        <v>2</v>
      </c>
      <c r="B8" s="15" t="s">
        <v>29</v>
      </c>
      <c r="C8" s="1">
        <v>1449</v>
      </c>
      <c r="D8" s="1">
        <f aca="true" t="shared" si="1" ref="D8:D30">C8*$C$34</f>
        <v>167164.04618074192</v>
      </c>
      <c r="E8" s="1">
        <v>60</v>
      </c>
      <c r="F8" s="1">
        <f aca="true" t="shared" si="2" ref="F8:F30">E8*$F$34</f>
        <v>22216.62857142857</v>
      </c>
      <c r="G8" s="1">
        <f t="shared" si="0"/>
        <v>189380.67475217048</v>
      </c>
    </row>
    <row r="9" spans="1:7" ht="53.25" customHeight="1">
      <c r="A9" s="29">
        <v>2</v>
      </c>
      <c r="B9" s="15" t="s">
        <v>30</v>
      </c>
      <c r="C9" s="1">
        <v>141.93</v>
      </c>
      <c r="D9" s="1">
        <f t="shared" si="1"/>
        <v>16373.770237703726</v>
      </c>
      <c r="E9" s="1">
        <v>30</v>
      </c>
      <c r="F9" s="1">
        <f t="shared" si="2"/>
        <v>11108.314285714285</v>
      </c>
      <c r="G9" s="1">
        <f t="shared" si="0"/>
        <v>27482.08452341801</v>
      </c>
    </row>
    <row r="10" spans="1:7" ht="45" customHeight="1">
      <c r="A10" s="29">
        <v>3</v>
      </c>
      <c r="B10" s="15" t="s">
        <v>8</v>
      </c>
      <c r="C10" s="1">
        <v>813.4</v>
      </c>
      <c r="D10" s="1">
        <f t="shared" si="1"/>
        <v>93837.98147923773</v>
      </c>
      <c r="E10" s="1">
        <v>30</v>
      </c>
      <c r="F10" s="1">
        <f t="shared" si="2"/>
        <v>11108.314285714285</v>
      </c>
      <c r="G10" s="1">
        <f t="shared" si="0"/>
        <v>104946.29576495201</v>
      </c>
    </row>
    <row r="11" spans="1:7" ht="45" customHeight="1">
      <c r="A11" s="29">
        <v>4</v>
      </c>
      <c r="B11" s="15" t="s">
        <v>31</v>
      </c>
      <c r="C11" s="1">
        <v>217.5</v>
      </c>
      <c r="D11" s="1">
        <f t="shared" si="1"/>
        <v>25091.911693796665</v>
      </c>
      <c r="E11" s="1">
        <v>0</v>
      </c>
      <c r="F11" s="1">
        <f t="shared" si="2"/>
        <v>0</v>
      </c>
      <c r="G11" s="1">
        <f t="shared" si="0"/>
        <v>25091.911693796665</v>
      </c>
    </row>
    <row r="12" spans="1:7" ht="45" customHeight="1">
      <c r="A12" s="29">
        <v>5</v>
      </c>
      <c r="B12" s="15" t="s">
        <v>10</v>
      </c>
      <c r="C12" s="1">
        <f>363.5</f>
        <v>363.5</v>
      </c>
      <c r="D12" s="1">
        <f t="shared" si="1"/>
        <v>41935.217934230284</v>
      </c>
      <c r="E12" s="1">
        <f>30</f>
        <v>30</v>
      </c>
      <c r="F12" s="1">
        <f t="shared" si="2"/>
        <v>11108.314285714285</v>
      </c>
      <c r="G12" s="1">
        <f t="shared" si="0"/>
        <v>53043.532219944565</v>
      </c>
    </row>
    <row r="13" spans="1:7" ht="45" customHeight="1">
      <c r="A13" s="29">
        <v>6</v>
      </c>
      <c r="B13" s="15" t="s">
        <v>14</v>
      </c>
      <c r="C13" s="1">
        <v>636.37</v>
      </c>
      <c r="D13" s="1">
        <f t="shared" si="1"/>
        <v>73414.89583715578</v>
      </c>
      <c r="E13" s="1">
        <v>30</v>
      </c>
      <c r="F13" s="1">
        <f t="shared" si="2"/>
        <v>11108.314285714285</v>
      </c>
      <c r="G13" s="1">
        <f t="shared" si="0"/>
        <v>84523.21012287006</v>
      </c>
    </row>
    <row r="14" spans="1:7" ht="59.25" customHeight="1">
      <c r="A14" s="29">
        <v>7</v>
      </c>
      <c r="B14" s="15" t="s">
        <v>39</v>
      </c>
      <c r="C14" s="1">
        <v>789</v>
      </c>
      <c r="D14" s="1">
        <f t="shared" si="1"/>
        <v>91023.07276508307</v>
      </c>
      <c r="E14" s="6">
        <v>0</v>
      </c>
      <c r="F14" s="1">
        <f t="shared" si="2"/>
        <v>0</v>
      </c>
      <c r="G14" s="1">
        <f t="shared" si="0"/>
        <v>91023.07276508307</v>
      </c>
    </row>
    <row r="15" spans="1:7" ht="45" customHeight="1">
      <c r="A15" s="29">
        <v>8</v>
      </c>
      <c r="B15" s="15" t="s">
        <v>32</v>
      </c>
      <c r="C15" s="1">
        <v>213.84</v>
      </c>
      <c r="D15" s="1">
        <f t="shared" si="1"/>
        <v>24669.675386673465</v>
      </c>
      <c r="E15" s="1">
        <v>0</v>
      </c>
      <c r="F15" s="1">
        <f t="shared" si="2"/>
        <v>0</v>
      </c>
      <c r="G15" s="1">
        <f t="shared" si="0"/>
        <v>24669.675386673465</v>
      </c>
    </row>
    <row r="16" spans="1:7" ht="45" customHeight="1">
      <c r="A16" s="29">
        <v>9</v>
      </c>
      <c r="B16" s="15" t="s">
        <v>19</v>
      </c>
      <c r="C16" s="1">
        <v>211.45</v>
      </c>
      <c r="D16" s="1">
        <f t="shared" si="1"/>
        <v>24393.95277081979</v>
      </c>
      <c r="E16" s="1">
        <v>0</v>
      </c>
      <c r="F16" s="1">
        <f t="shared" si="2"/>
        <v>0</v>
      </c>
      <c r="G16" s="1">
        <f t="shared" si="0"/>
        <v>24393.95277081979</v>
      </c>
    </row>
    <row r="17" spans="1:7" ht="45" customHeight="1">
      <c r="A17" s="29">
        <v>10</v>
      </c>
      <c r="B17" s="15" t="s">
        <v>12</v>
      </c>
      <c r="C17" s="1">
        <v>213.2</v>
      </c>
      <c r="D17" s="1">
        <f t="shared" si="1"/>
        <v>24595.841715482522</v>
      </c>
      <c r="E17" s="1">
        <v>30</v>
      </c>
      <c r="F17" s="1">
        <f t="shared" si="2"/>
        <v>11108.314285714285</v>
      </c>
      <c r="G17" s="1">
        <f t="shared" si="0"/>
        <v>35704.15600119681</v>
      </c>
    </row>
    <row r="18" spans="1:7" ht="45" customHeight="1">
      <c r="A18" s="29">
        <v>11</v>
      </c>
      <c r="B18" s="15" t="s">
        <v>7</v>
      </c>
      <c r="C18" s="1">
        <v>682</v>
      </c>
      <c r="D18" s="1">
        <f t="shared" si="1"/>
        <v>78679.00586284747</v>
      </c>
      <c r="E18" s="1">
        <v>30</v>
      </c>
      <c r="F18" s="1">
        <f t="shared" si="2"/>
        <v>11108.314285714285</v>
      </c>
      <c r="G18" s="1">
        <f t="shared" si="0"/>
        <v>89787.32014856175</v>
      </c>
    </row>
    <row r="19" spans="1:7" ht="45" customHeight="1">
      <c r="A19" s="29">
        <v>12</v>
      </c>
      <c r="B19" s="15" t="s">
        <v>9</v>
      </c>
      <c r="C19" s="1">
        <v>113.33</v>
      </c>
      <c r="D19" s="1">
        <f t="shared" si="1"/>
        <v>13074.328056358509</v>
      </c>
      <c r="E19" s="1">
        <v>30</v>
      </c>
      <c r="F19" s="1">
        <f t="shared" si="2"/>
        <v>11108.314285714285</v>
      </c>
      <c r="G19" s="1">
        <f t="shared" si="0"/>
        <v>24182.642342072795</v>
      </c>
    </row>
    <row r="20" spans="1:7" ht="64.5" customHeight="1">
      <c r="A20" s="29">
        <v>13</v>
      </c>
      <c r="B20" s="15" t="s">
        <v>33</v>
      </c>
      <c r="C20" s="1">
        <f>1438.49-8+40.34</f>
        <v>1470.83</v>
      </c>
      <c r="D20" s="1">
        <f t="shared" si="1"/>
        <v>169682.46655902042</v>
      </c>
      <c r="E20" s="1">
        <v>60</v>
      </c>
      <c r="F20" s="1">
        <f t="shared" si="2"/>
        <v>22216.62857142857</v>
      </c>
      <c r="G20" s="1">
        <f t="shared" si="0"/>
        <v>191899.095130449</v>
      </c>
    </row>
    <row r="21" spans="1:7" ht="78" customHeight="1">
      <c r="A21" s="29">
        <v>13</v>
      </c>
      <c r="B21" s="15" t="s">
        <v>34</v>
      </c>
      <c r="C21" s="1">
        <v>246.66</v>
      </c>
      <c r="D21" s="1">
        <f t="shared" si="1"/>
        <v>28455.958337433953</v>
      </c>
      <c r="E21" s="1">
        <v>0</v>
      </c>
      <c r="F21" s="1">
        <f t="shared" si="2"/>
        <v>0</v>
      </c>
      <c r="G21" s="1">
        <f t="shared" si="0"/>
        <v>28455.958337433953</v>
      </c>
    </row>
    <row r="22" spans="1:7" ht="51" customHeight="1">
      <c r="A22" s="29">
        <v>13</v>
      </c>
      <c r="B22" s="15" t="s">
        <v>35</v>
      </c>
      <c r="C22" s="1">
        <v>202</v>
      </c>
      <c r="D22" s="1">
        <f t="shared" si="1"/>
        <v>23303.75246964104</v>
      </c>
      <c r="E22" s="1">
        <v>0</v>
      </c>
      <c r="F22" s="1">
        <f t="shared" si="2"/>
        <v>0</v>
      </c>
      <c r="G22" s="1">
        <f t="shared" si="0"/>
        <v>23303.75246964104</v>
      </c>
    </row>
    <row r="23" spans="1:7" ht="53.25" customHeight="1">
      <c r="A23" s="29">
        <v>14</v>
      </c>
      <c r="B23" s="15" t="s">
        <v>13</v>
      </c>
      <c r="C23" s="1">
        <v>249.6</v>
      </c>
      <c r="D23" s="1">
        <f t="shared" si="1"/>
        <v>28795.131764467344</v>
      </c>
      <c r="E23" s="1">
        <v>0</v>
      </c>
      <c r="F23" s="1">
        <f t="shared" si="2"/>
        <v>0</v>
      </c>
      <c r="G23" s="1">
        <f t="shared" si="0"/>
        <v>28795.131764467344</v>
      </c>
    </row>
    <row r="24" spans="1:7" ht="45" customHeight="1">
      <c r="A24" s="29">
        <v>15</v>
      </c>
      <c r="B24" s="15" t="s">
        <v>15</v>
      </c>
      <c r="C24" s="1">
        <v>648.25</v>
      </c>
      <c r="D24" s="1">
        <f t="shared" si="1"/>
        <v>74785.43335863765</v>
      </c>
      <c r="E24" s="1">
        <v>30</v>
      </c>
      <c r="F24" s="1">
        <f t="shared" si="2"/>
        <v>11108.314285714285</v>
      </c>
      <c r="G24" s="1">
        <f t="shared" si="0"/>
        <v>85893.74764435193</v>
      </c>
    </row>
    <row r="25" spans="1:7" ht="45" customHeight="1">
      <c r="A25" s="29">
        <v>16</v>
      </c>
      <c r="B25" s="15" t="s">
        <v>36</v>
      </c>
      <c r="C25" s="1">
        <v>509.5</v>
      </c>
      <c r="D25" s="1">
        <f t="shared" si="1"/>
        <v>58778.52417466391</v>
      </c>
      <c r="E25" s="1">
        <v>30</v>
      </c>
      <c r="F25" s="1">
        <f t="shared" si="2"/>
        <v>11108.314285714285</v>
      </c>
      <c r="G25" s="1">
        <f t="shared" si="0"/>
        <v>69886.83846037819</v>
      </c>
    </row>
    <row r="26" spans="1:7" ht="45" customHeight="1">
      <c r="A26" s="29">
        <v>17</v>
      </c>
      <c r="B26" s="15" t="s">
        <v>37</v>
      </c>
      <c r="C26" s="1">
        <v>200.33</v>
      </c>
      <c r="D26" s="1">
        <f t="shared" si="1"/>
        <v>23111.092733877176</v>
      </c>
      <c r="E26" s="1">
        <v>0</v>
      </c>
      <c r="F26" s="1">
        <f t="shared" si="2"/>
        <v>0</v>
      </c>
      <c r="G26" s="1">
        <f t="shared" si="0"/>
        <v>23111.092733877176</v>
      </c>
    </row>
    <row r="27" spans="1:7" ht="45" customHeight="1">
      <c r="A27" s="29">
        <v>18</v>
      </c>
      <c r="B27" s="15" t="s">
        <v>38</v>
      </c>
      <c r="C27" s="1">
        <v>663.6</v>
      </c>
      <c r="D27" s="1">
        <f t="shared" si="1"/>
        <v>76556.28781610788</v>
      </c>
      <c r="E27" s="1">
        <v>0</v>
      </c>
      <c r="F27" s="1">
        <f t="shared" si="2"/>
        <v>0</v>
      </c>
      <c r="G27" s="1">
        <f t="shared" si="0"/>
        <v>76556.28781610788</v>
      </c>
    </row>
    <row r="28" spans="1:7" ht="58.5" customHeight="1">
      <c r="A28" s="29">
        <v>19</v>
      </c>
      <c r="B28" s="15" t="s">
        <v>18</v>
      </c>
      <c r="C28" s="1">
        <f>423.4-14.01</f>
        <v>409.39</v>
      </c>
      <c r="D28" s="1">
        <f t="shared" si="1"/>
        <v>47229.322888843286</v>
      </c>
      <c r="E28" s="1">
        <v>0</v>
      </c>
      <c r="F28" s="1">
        <f t="shared" si="2"/>
        <v>0</v>
      </c>
      <c r="G28" s="1">
        <f t="shared" si="0"/>
        <v>47229.322888843286</v>
      </c>
    </row>
    <row r="29" spans="1:7" ht="58.5" customHeight="1">
      <c r="A29" s="29">
        <v>20</v>
      </c>
      <c r="B29" s="15" t="s">
        <v>40</v>
      </c>
      <c r="C29" s="1">
        <v>215</v>
      </c>
      <c r="D29" s="1">
        <f t="shared" si="1"/>
        <v>24803.498915707045</v>
      </c>
      <c r="E29" s="6">
        <v>0</v>
      </c>
      <c r="F29" s="1">
        <f t="shared" si="2"/>
        <v>0</v>
      </c>
      <c r="G29" s="1">
        <f t="shared" si="0"/>
        <v>24803.498915707045</v>
      </c>
    </row>
    <row r="30" spans="1:7" ht="45" customHeight="1">
      <c r="A30" s="29">
        <v>21</v>
      </c>
      <c r="B30" s="15" t="s">
        <v>26</v>
      </c>
      <c r="C30" s="1">
        <v>1118.82</v>
      </c>
      <c r="D30" s="1">
        <f t="shared" si="1"/>
        <v>129072.79375289002</v>
      </c>
      <c r="E30" s="6">
        <v>30</v>
      </c>
      <c r="F30" s="1">
        <f t="shared" si="2"/>
        <v>11108.314285714285</v>
      </c>
      <c r="G30" s="1">
        <f t="shared" si="0"/>
        <v>140181.10803860432</v>
      </c>
    </row>
    <row r="31" spans="1:7" ht="36.75" customHeight="1">
      <c r="A31" s="30"/>
      <c r="B31" s="31" t="s">
        <v>5</v>
      </c>
      <c r="C31" s="7">
        <f>SUM(C7:C30)</f>
        <v>12132.329999999998</v>
      </c>
      <c r="D31" s="7">
        <f>SUM(D7:D30)</f>
        <v>1399647.6000000003</v>
      </c>
      <c r="E31" s="32">
        <f>SUM(E7:E30)</f>
        <v>420</v>
      </c>
      <c r="F31" s="7">
        <f>SUM(F7:F30)</f>
        <v>155516.4</v>
      </c>
      <c r="G31" s="7">
        <f>SUM(G7:G30)</f>
        <v>1555164.0000000002</v>
      </c>
    </row>
    <row r="32" spans="1:7" ht="67.5" customHeight="1">
      <c r="A32" s="33"/>
      <c r="B32" s="34" t="s">
        <v>16</v>
      </c>
      <c r="C32" s="8">
        <f>C31</f>
        <v>12132.329999999998</v>
      </c>
      <c r="D32" s="11"/>
      <c r="E32" s="35" t="s">
        <v>17</v>
      </c>
      <c r="F32" s="10">
        <f>E31</f>
        <v>420</v>
      </c>
      <c r="G32" s="9"/>
    </row>
    <row r="33" spans="1:7" ht="55.5" customHeight="1">
      <c r="A33" s="33"/>
      <c r="B33" s="34" t="s">
        <v>20</v>
      </c>
      <c r="C33" s="8">
        <f>0.9*1555164</f>
        <v>1399647.6</v>
      </c>
      <c r="D33" s="11"/>
      <c r="E33" s="35" t="s">
        <v>22</v>
      </c>
      <c r="F33" s="10">
        <f>0.1*1555164</f>
        <v>155516.4</v>
      </c>
      <c r="G33" s="9"/>
    </row>
    <row r="34" spans="1:7" ht="60.75" customHeight="1">
      <c r="A34" s="33"/>
      <c r="B34" s="34" t="s">
        <v>21</v>
      </c>
      <c r="C34" s="8">
        <f>C33/C32</f>
        <v>115.36511123584673</v>
      </c>
      <c r="D34" s="11"/>
      <c r="E34" s="35" t="s">
        <v>23</v>
      </c>
      <c r="F34" s="10">
        <f>F33/F32</f>
        <v>370.27714285714285</v>
      </c>
      <c r="G34" s="11"/>
    </row>
    <row r="35" spans="1:7" ht="20.25" customHeight="1">
      <c r="A35" s="36"/>
      <c r="B35" s="13"/>
      <c r="C35" s="3"/>
      <c r="D35" s="3"/>
      <c r="E35" s="3"/>
      <c r="F35" s="12"/>
      <c r="G35" s="13"/>
    </row>
    <row r="36" spans="3:7" ht="19.5">
      <c r="C36" s="37"/>
      <c r="D36" s="37"/>
      <c r="G36" s="11"/>
    </row>
    <row r="37" spans="3:7" ht="19.5">
      <c r="C37" s="37"/>
      <c r="D37" s="37"/>
      <c r="G37" s="11"/>
    </row>
    <row r="38" spans="3:7" ht="19.5">
      <c r="C38" s="38"/>
      <c r="D38" s="37"/>
      <c r="G38" s="11"/>
    </row>
    <row r="39" spans="3:7" ht="19.5">
      <c r="C39" s="37"/>
      <c r="D39" s="37"/>
      <c r="G39" s="11"/>
    </row>
    <row r="40" ht="19.5">
      <c r="G40" s="11"/>
    </row>
    <row r="41" ht="19.5">
      <c r="G41" s="11"/>
    </row>
    <row r="42" ht="19.5">
      <c r="G42" s="11"/>
    </row>
    <row r="43" ht="19.5">
      <c r="G43" s="11"/>
    </row>
    <row r="44" ht="19.5">
      <c r="G44" s="11"/>
    </row>
    <row r="45" ht="12.75">
      <c r="G45" s="14"/>
    </row>
    <row r="46" ht="12.75">
      <c r="G46" s="14"/>
    </row>
    <row r="47" ht="12.75">
      <c r="G47" s="14"/>
    </row>
    <row r="48" ht="12.75">
      <c r="G48" s="14"/>
    </row>
    <row r="49" ht="12.75">
      <c r="G49" s="14"/>
    </row>
    <row r="50" ht="12.75">
      <c r="G50" s="14"/>
    </row>
    <row r="51" ht="12.75">
      <c r="G51" s="14"/>
    </row>
    <row r="52" ht="12.75">
      <c r="G52" s="14"/>
    </row>
    <row r="53" ht="12.75">
      <c r="G53" s="14"/>
    </row>
    <row r="54" ht="12.75">
      <c r="G54" s="14"/>
    </row>
    <row r="55" ht="12.75">
      <c r="G55" s="14"/>
    </row>
    <row r="56" ht="12.75">
      <c r="G56" s="14"/>
    </row>
    <row r="57" ht="12.75">
      <c r="G57" s="14"/>
    </row>
    <row r="58" ht="12.75">
      <c r="G58" s="14"/>
    </row>
    <row r="59" spans="4:5" ht="12.75">
      <c r="D59" s="39"/>
      <c r="E59" s="39"/>
    </row>
    <row r="60" spans="4:5" ht="12.75">
      <c r="D60" s="39"/>
      <c r="E60" s="39"/>
    </row>
    <row r="63" spans="4:5" ht="12.75">
      <c r="D63" s="39"/>
      <c r="E63" s="39"/>
    </row>
  </sheetData>
  <sheetProtection/>
  <mergeCells count="2">
    <mergeCell ref="C5:D5"/>
    <mergeCell ref="E5:F5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2022-01-05T07:08:32Z</cp:lastPrinted>
  <dcterms:created xsi:type="dcterms:W3CDTF">2004-01-09T07:03:24Z</dcterms:created>
  <dcterms:modified xsi:type="dcterms:W3CDTF">2022-01-06T09:35:21Z</dcterms:modified>
  <cp:category/>
  <cp:version/>
  <cp:contentType/>
  <cp:contentStatus/>
</cp:coreProperties>
</file>